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E508829F-F226-4B11-B19D-71E273ABDE88}" xr6:coauthVersionLast="36" xr6:coauthVersionMax="36" xr10:uidLastSave="{00000000-0000-0000-0000-000000000000}"/>
  <bookViews>
    <workbookView xWindow="1200" yWindow="0" windowWidth="27600" windowHeight="119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75" i="1" l="1"/>
  <c r="H71" i="1"/>
  <c r="G71" i="1"/>
  <c r="H68" i="1"/>
  <c r="G68" i="1"/>
  <c r="H63" i="1"/>
  <c r="G63" i="1"/>
  <c r="H58" i="1"/>
  <c r="G58" i="1"/>
  <c r="H55" i="1"/>
  <c r="G55" i="1"/>
  <c r="H51" i="1"/>
  <c r="G51" i="1"/>
  <c r="H48" i="1"/>
  <c r="G48" i="1"/>
  <c r="H44" i="1"/>
  <c r="G44" i="1"/>
  <c r="H37" i="1"/>
  <c r="G37" i="1"/>
  <c r="H33" i="1"/>
  <c r="G33" i="1"/>
  <c r="H27" i="1"/>
  <c r="G27" i="1"/>
  <c r="H20" i="1"/>
  <c r="G20" i="1"/>
  <c r="H15" i="1"/>
  <c r="G15" i="1"/>
  <c r="H6" i="1"/>
  <c r="G6" i="1"/>
  <c r="D68" i="1"/>
  <c r="C68" i="1"/>
  <c r="F68" i="1"/>
  <c r="E63" i="1"/>
  <c r="C63" i="1"/>
  <c r="F33" i="1"/>
  <c r="E33" i="1"/>
  <c r="D33" i="1"/>
  <c r="C33" i="1"/>
  <c r="H73" i="1" l="1"/>
  <c r="G73" i="1"/>
  <c r="H74" i="1" l="1"/>
  <c r="H75" i="1" s="1"/>
  <c r="D48" i="1"/>
  <c r="C48" i="1"/>
  <c r="F48" i="1"/>
  <c r="E48" i="1"/>
  <c r="D51" i="1"/>
  <c r="C51" i="1"/>
  <c r="F51" i="1"/>
  <c r="E51" i="1"/>
  <c r="C75" i="1" l="1"/>
  <c r="D71" i="1"/>
  <c r="C71" i="1"/>
  <c r="D63" i="1"/>
  <c r="D58" i="1"/>
  <c r="C58" i="1"/>
  <c r="D55" i="1"/>
  <c r="C55" i="1"/>
  <c r="D44" i="1"/>
  <c r="C44" i="1"/>
  <c r="D37" i="1"/>
  <c r="C37" i="1"/>
  <c r="D27" i="1"/>
  <c r="C27" i="1"/>
  <c r="D20" i="1"/>
  <c r="C20" i="1"/>
  <c r="D15" i="1"/>
  <c r="C15" i="1"/>
  <c r="D6" i="1"/>
  <c r="C6" i="1"/>
  <c r="C73" i="1" s="1"/>
  <c r="E75" i="1"/>
  <c r="E71" i="1"/>
  <c r="F71" i="1"/>
  <c r="E68" i="1"/>
  <c r="F63" i="1"/>
  <c r="F58" i="1"/>
  <c r="E58" i="1"/>
  <c r="F55" i="1"/>
  <c r="E55" i="1"/>
  <c r="F44" i="1"/>
  <c r="E44" i="1"/>
  <c r="F37" i="1"/>
  <c r="E37" i="1"/>
  <c r="E27" i="1"/>
  <c r="F27" i="1"/>
  <c r="E20" i="1"/>
  <c r="F20" i="1"/>
  <c r="F15" i="1"/>
  <c r="F6" i="1"/>
  <c r="E15" i="1"/>
  <c r="E6" i="1"/>
  <c r="F73" i="1" l="1"/>
  <c r="D73" i="1"/>
  <c r="D74" i="1" s="1"/>
  <c r="D75" i="1" s="1"/>
  <c r="E73" i="1"/>
  <c r="F74" i="1"/>
  <c r="F75" i="1" s="1"/>
</calcChain>
</file>

<file path=xl/sharedStrings.xml><?xml version="1.0" encoding="utf-8"?>
<sst xmlns="http://schemas.openxmlformats.org/spreadsheetml/2006/main" count="107" uniqueCount="103">
  <si>
    <t>Omschrijving</t>
  </si>
  <si>
    <t>Debet</t>
  </si>
  <si>
    <t>Credit</t>
  </si>
  <si>
    <t>4320</t>
  </si>
  <si>
    <t>Drukwerk/porto/expositie 35 jaar</t>
  </si>
  <si>
    <t>4330</t>
  </si>
  <si>
    <t>Zaalhuur en levensmiddelen 35 jaar</t>
  </si>
  <si>
    <t>4340</t>
  </si>
  <si>
    <t>Presentatie en overige kosten 35 jaar</t>
  </si>
  <si>
    <t>Totaal 01 35 Jarig bestaan HK</t>
  </si>
  <si>
    <t>4120</t>
  </si>
  <si>
    <t>Administratieve kosten</t>
  </si>
  <si>
    <t>4130</t>
  </si>
  <si>
    <t>Bestuurskosten voor ALV</t>
  </si>
  <si>
    <t>4140</t>
  </si>
  <si>
    <t>Verzekeringen</t>
  </si>
  <si>
    <t>4150</t>
  </si>
  <si>
    <t>Representatiekosten</t>
  </si>
  <si>
    <t>4360</t>
  </si>
  <si>
    <t>Bankkosten</t>
  </si>
  <si>
    <t>4380</t>
  </si>
  <si>
    <t>Zaalhuur ALV</t>
  </si>
  <si>
    <t>4390</t>
  </si>
  <si>
    <t>Kantoorartikelen bestuur/secretariaat</t>
  </si>
  <si>
    <t>Totaal 02 Bestuurs- en secretariaatskosten</t>
  </si>
  <si>
    <t>8000</t>
  </si>
  <si>
    <t>Contributies</t>
  </si>
  <si>
    <t>8010</t>
  </si>
  <si>
    <t>Vooruit betaalde contributies</t>
  </si>
  <si>
    <t>8020</t>
  </si>
  <si>
    <t>Extra contributies</t>
  </si>
  <si>
    <t>Totaal 03 Contributies</t>
  </si>
  <si>
    <t>4020</t>
  </si>
  <si>
    <t>Schenkingen en subsidies</t>
  </si>
  <si>
    <t>4110</t>
  </si>
  <si>
    <t>Jaarlijkse subsidie gemeente</t>
  </si>
  <si>
    <t>4350</t>
  </si>
  <si>
    <t>Contributie aan derden</t>
  </si>
  <si>
    <t>4370</t>
  </si>
  <si>
    <t>Rente</t>
  </si>
  <si>
    <t>Totaal 04 Diversen</t>
  </si>
  <si>
    <t>4030</t>
  </si>
  <si>
    <t>Huur SCC incl. servicekosten</t>
  </si>
  <si>
    <t>4040</t>
  </si>
  <si>
    <t>SCC extra servicekosten</t>
  </si>
  <si>
    <t>4050</t>
  </si>
  <si>
    <t>Huur opslagruimte</t>
  </si>
  <si>
    <t>Totaal 05 Huisvesting</t>
  </si>
  <si>
    <t>4000</t>
  </si>
  <si>
    <t>Website domeinnaam/onderhoud</t>
  </si>
  <si>
    <t>4010</t>
  </si>
  <si>
    <t>Hard en soft ware</t>
  </si>
  <si>
    <t>Totaal 06 IT: Computers, Internet, etc.</t>
  </si>
  <si>
    <t>4070</t>
  </si>
  <si>
    <t>Consumptieverkoop bij lezingen/exposities</t>
  </si>
  <si>
    <t>4200</t>
  </si>
  <si>
    <t>Consumptie inkoop lezingen/actievelingen</t>
  </si>
  <si>
    <t>4220</t>
  </si>
  <si>
    <t>Excursies</t>
  </si>
  <si>
    <t>Totaal 07 Ledenactiviteiten</t>
  </si>
  <si>
    <t>4400</t>
  </si>
  <si>
    <t>Wasserij tableau</t>
  </si>
  <si>
    <t>Totaal 09 Projecten</t>
  </si>
  <si>
    <t>4270</t>
  </si>
  <si>
    <t>Huur marktkraam</t>
  </si>
  <si>
    <t>4290</t>
  </si>
  <si>
    <t xml:space="preserve">Overige kosten promoties  </t>
  </si>
  <si>
    <t>Totaal 10 Promotie Historische Kring</t>
  </si>
  <si>
    <t>4310</t>
  </si>
  <si>
    <t>Lagere scholen</t>
  </si>
  <si>
    <t>Totaal 11 Scholenproject</t>
  </si>
  <si>
    <t>4160</t>
  </si>
  <si>
    <t xml:space="preserve">Drukkosten </t>
  </si>
  <si>
    <t>4170</t>
  </si>
  <si>
    <t xml:space="preserve">Portokosten </t>
  </si>
  <si>
    <t>Totaal 12 Werinon</t>
  </si>
  <si>
    <t>4240</t>
  </si>
  <si>
    <t>Kantoorartikelen t.b.v. werkruimte</t>
  </si>
  <si>
    <t>4250</t>
  </si>
  <si>
    <t>Consumpties t.b.v. werkgroepen</t>
  </si>
  <si>
    <t>4260</t>
  </si>
  <si>
    <t>Aanschaf DVD's/artikelen/knipsels/boeken/etc.</t>
  </si>
  <si>
    <t>Totaal 13 Werkgroepen</t>
  </si>
  <si>
    <t>4080</t>
  </si>
  <si>
    <t>Verkoop boeken/DVD's/artikelen</t>
  </si>
  <si>
    <t>Totaal 14 Omzet artikelen</t>
  </si>
  <si>
    <t>Totaal Balans</t>
  </si>
  <si>
    <t>9998</t>
  </si>
  <si>
    <t>Eindresultaat</t>
  </si>
  <si>
    <t>Totaal Winst &amp; Verlies</t>
  </si>
  <si>
    <t xml:space="preserve"> </t>
  </si>
  <si>
    <t>Grootboek</t>
  </si>
  <si>
    <t>Begroting 2023</t>
  </si>
  <si>
    <t>Resultaat 2023</t>
  </si>
  <si>
    <t>Van exploitatiereserve</t>
  </si>
  <si>
    <t>Zaalhuur lezingen</t>
  </si>
  <si>
    <t>Kosten lezingen</t>
  </si>
  <si>
    <t>Enveloppen</t>
  </si>
  <si>
    <t>Inrichting werkruimte</t>
  </si>
  <si>
    <t xml:space="preserve">Gemeentelijke bijdrage </t>
  </si>
  <si>
    <t>Monumentendag</t>
  </si>
  <si>
    <t>Totaal 08 Monumentendag</t>
  </si>
  <si>
    <t>Begroting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</si>
</sst>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>
    <font>
      <sz val="11"/>
      <name val="Calibri"/>
    </font>
    <font>
      <sz val="12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 applyNumberFormat="1" applyFont="1" applyProtection="1"/>
    <xf numFmtId="0" fontId="2" fillId="0" borderId="6" xfId="0" applyNumberFormat="1" applyFont="1" applyBorder="1" applyAlignment="1" applyProtection="1">
      <alignment horizontal="left"/>
    </xf>
    <xf numFmtId="0" fontId="2" fillId="0" borderId="6" xfId="0" applyNumberFormat="1" applyFont="1" applyBorder="1" applyAlignment="1" applyProtection="1">
      <alignment horizontal="right"/>
    </xf>
    <xf numFmtId="0" fontId="1" fillId="0" borderId="7" xfId="0" applyNumberFormat="1" applyFont="1" applyBorder="1" applyAlignment="1" applyProtection="1">
      <alignment horizontal="left"/>
    </xf>
    <xf numFmtId="44" fontId="1" fillId="0" borderId="7" xfId="0" applyNumberFormat="1" applyFont="1" applyBorder="1" applyAlignment="1" applyProtection="1">
      <alignment horizontal="right"/>
    </xf>
    <xf numFmtId="0" fontId="1" fillId="0" borderId="8" xfId="0" applyNumberFormat="1" applyFont="1" applyBorder="1" applyAlignment="1" applyProtection="1">
      <alignment horizontal="left"/>
    </xf>
    <xf numFmtId="44" fontId="1" fillId="0" borderId="8" xfId="0" applyNumberFormat="1" applyFont="1" applyBorder="1" applyAlignment="1" applyProtection="1">
      <alignment horizontal="right"/>
    </xf>
    <xf numFmtId="0" fontId="1" fillId="0" borderId="9" xfId="0" applyNumberFormat="1" applyFont="1" applyBorder="1" applyAlignment="1" applyProtection="1">
      <alignment horizontal="left"/>
    </xf>
    <xf numFmtId="44" fontId="1" fillId="0" borderId="9" xfId="0" applyNumberFormat="1" applyFont="1" applyBorder="1" applyAlignment="1" applyProtection="1">
      <alignment horizontal="right"/>
    </xf>
    <xf numFmtId="44" fontId="2" fillId="0" borderId="6" xfId="0" applyNumberFormat="1" applyFont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left"/>
    </xf>
    <xf numFmtId="44" fontId="2" fillId="0" borderId="3" xfId="0" applyNumberFormat="1" applyFont="1" applyBorder="1" applyAlignment="1" applyProtection="1">
      <alignment horizontal="right"/>
    </xf>
    <xf numFmtId="44" fontId="2" fillId="0" borderId="1" xfId="0" applyNumberFormat="1" applyFont="1" applyBorder="1" applyAlignment="1" applyProtection="1">
      <alignment horizontal="right"/>
    </xf>
    <xf numFmtId="44" fontId="2" fillId="0" borderId="2" xfId="0" applyNumberFormat="1" applyFont="1" applyBorder="1" applyAlignment="1" applyProtection="1">
      <alignment horizontal="right"/>
    </xf>
    <xf numFmtId="0" fontId="1" fillId="0" borderId="6" xfId="0" applyNumberFormat="1" applyFont="1" applyBorder="1" applyAlignment="1" applyProtection="1">
      <alignment horizontal="left"/>
    </xf>
    <xf numFmtId="44" fontId="1" fillId="0" borderId="6" xfId="0" applyNumberFormat="1" applyFont="1" applyBorder="1" applyAlignment="1" applyProtection="1">
      <alignment horizontal="right"/>
    </xf>
    <xf numFmtId="0" fontId="2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Protection="1"/>
    <xf numFmtId="0" fontId="1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tabSelected="1" topLeftCell="A52" workbookViewId="0">
      <selection activeCell="K30" sqref="K30"/>
    </sheetView>
  </sheetViews>
  <sheetFormatPr defaultRowHeight="15"/>
  <cols>
    <col min="1" max="1" width="11.5703125" bestFit="1" customWidth="1"/>
    <col min="2" max="2" width="46.42578125" bestFit="1" customWidth="1"/>
    <col min="3" max="8" width="13.140625" bestFit="1" customWidth="1"/>
  </cols>
  <sheetData>
    <row r="1" spans="1:8" ht="15.75">
      <c r="A1" s="18"/>
      <c r="B1" s="18"/>
      <c r="C1" s="16" t="s">
        <v>92</v>
      </c>
      <c r="D1" s="17"/>
      <c r="E1" s="16" t="s">
        <v>93</v>
      </c>
      <c r="F1" s="17"/>
      <c r="G1" s="16" t="s">
        <v>102</v>
      </c>
      <c r="H1" s="17"/>
    </row>
    <row r="2" spans="1:8" ht="15.75">
      <c r="A2" s="1" t="s">
        <v>91</v>
      </c>
      <c r="B2" s="1" t="s">
        <v>0</v>
      </c>
      <c r="C2" s="2" t="s">
        <v>1</v>
      </c>
      <c r="D2" s="2" t="s">
        <v>2</v>
      </c>
      <c r="E2" s="2" t="s">
        <v>1</v>
      </c>
      <c r="F2" s="2" t="s">
        <v>2</v>
      </c>
      <c r="G2" s="2" t="s">
        <v>1</v>
      </c>
      <c r="H2" s="2" t="s">
        <v>2</v>
      </c>
    </row>
    <row r="3" spans="1:8" ht="15.75">
      <c r="A3" s="3" t="s">
        <v>3</v>
      </c>
      <c r="B3" s="3" t="s">
        <v>4</v>
      </c>
      <c r="C3" s="4">
        <v>250</v>
      </c>
      <c r="D3" s="4"/>
      <c r="E3" s="4">
        <v>311.49</v>
      </c>
      <c r="F3" s="4"/>
      <c r="G3" s="4"/>
      <c r="H3" s="4"/>
    </row>
    <row r="4" spans="1:8" ht="15.75">
      <c r="A4" s="5" t="s">
        <v>5</v>
      </c>
      <c r="B4" s="5" t="s">
        <v>6</v>
      </c>
      <c r="C4" s="6">
        <v>500</v>
      </c>
      <c r="D4" s="6"/>
      <c r="E4" s="6">
        <v>957.92</v>
      </c>
      <c r="F4" s="6"/>
      <c r="G4" s="6"/>
      <c r="H4" s="6"/>
    </row>
    <row r="5" spans="1:8" ht="15.75">
      <c r="A5" s="7" t="s">
        <v>7</v>
      </c>
      <c r="B5" s="7" t="s">
        <v>8</v>
      </c>
      <c r="C5" s="8">
        <v>750</v>
      </c>
      <c r="D5" s="8"/>
      <c r="E5" s="8">
        <v>940</v>
      </c>
      <c r="F5" s="8"/>
      <c r="G5" s="8"/>
      <c r="H5" s="8"/>
    </row>
    <row r="6" spans="1:8" ht="15.75">
      <c r="A6" s="1"/>
      <c r="B6" s="1" t="s">
        <v>9</v>
      </c>
      <c r="C6" s="9">
        <f t="shared" ref="C6:H6" si="0">SUM(C3:C5)</f>
        <v>1500</v>
      </c>
      <c r="D6" s="9">
        <f t="shared" si="0"/>
        <v>0</v>
      </c>
      <c r="E6" s="9">
        <f t="shared" si="0"/>
        <v>2209.41</v>
      </c>
      <c r="F6" s="9">
        <f t="shared" si="0"/>
        <v>0</v>
      </c>
      <c r="G6" s="9">
        <f t="shared" si="0"/>
        <v>0</v>
      </c>
      <c r="H6" s="9">
        <f t="shared" si="0"/>
        <v>0</v>
      </c>
    </row>
    <row r="7" spans="1:8" ht="15.75">
      <c r="A7" s="10"/>
      <c r="B7" s="10"/>
      <c r="C7" s="11"/>
      <c r="D7" s="11"/>
      <c r="E7" s="11"/>
      <c r="F7" s="11"/>
      <c r="G7" s="11"/>
      <c r="H7" s="11"/>
    </row>
    <row r="8" spans="1:8" ht="15.75">
      <c r="A8" s="3" t="s">
        <v>10</v>
      </c>
      <c r="B8" s="3" t="s">
        <v>11</v>
      </c>
      <c r="C8" s="4">
        <v>650</v>
      </c>
      <c r="D8" s="4"/>
      <c r="E8" s="4">
        <v>156.53</v>
      </c>
      <c r="F8" s="4"/>
      <c r="G8" s="4">
        <v>175</v>
      </c>
      <c r="H8" s="4"/>
    </row>
    <row r="9" spans="1:8" ht="15.75">
      <c r="A9" s="5" t="s">
        <v>12</v>
      </c>
      <c r="B9" s="5" t="s">
        <v>13</v>
      </c>
      <c r="C9" s="6">
        <v>250</v>
      </c>
      <c r="D9" s="6"/>
      <c r="E9" s="6">
        <v>218.16</v>
      </c>
      <c r="F9" s="6"/>
      <c r="G9" s="6">
        <v>250</v>
      </c>
      <c r="H9" s="6"/>
    </row>
    <row r="10" spans="1:8" ht="15.75">
      <c r="A10" s="5" t="s">
        <v>14</v>
      </c>
      <c r="B10" s="5" t="s">
        <v>15</v>
      </c>
      <c r="C10" s="6">
        <v>100</v>
      </c>
      <c r="D10" s="6"/>
      <c r="E10" s="6">
        <v>275.33999999999997</v>
      </c>
      <c r="F10" s="6"/>
      <c r="G10" s="6">
        <v>700</v>
      </c>
      <c r="H10" s="6"/>
    </row>
    <row r="11" spans="1:8" ht="15.75">
      <c r="A11" s="5" t="s">
        <v>16</v>
      </c>
      <c r="B11" s="5" t="s">
        <v>17</v>
      </c>
      <c r="C11" s="6">
        <v>300</v>
      </c>
      <c r="D11" s="6"/>
      <c r="E11" s="6">
        <v>272.81</v>
      </c>
      <c r="F11" s="6"/>
      <c r="G11" s="6">
        <v>300</v>
      </c>
      <c r="H11" s="6"/>
    </row>
    <row r="12" spans="1:8" ht="15.75">
      <c r="A12" s="5" t="s">
        <v>18</v>
      </c>
      <c r="B12" s="5" t="s">
        <v>19</v>
      </c>
      <c r="C12" s="6">
        <v>200</v>
      </c>
      <c r="D12" s="6"/>
      <c r="E12" s="6">
        <v>294.3</v>
      </c>
      <c r="F12" s="6"/>
      <c r="G12" s="6">
        <v>310</v>
      </c>
      <c r="H12" s="6"/>
    </row>
    <row r="13" spans="1:8" ht="15.75">
      <c r="A13" s="5" t="s">
        <v>20</v>
      </c>
      <c r="B13" s="5" t="s">
        <v>21</v>
      </c>
      <c r="C13" s="6"/>
      <c r="D13" s="6"/>
      <c r="E13" s="6">
        <v>140</v>
      </c>
      <c r="F13" s="6"/>
      <c r="G13" s="6">
        <v>150</v>
      </c>
      <c r="H13" s="6"/>
    </row>
    <row r="14" spans="1:8" ht="15.75">
      <c r="A14" s="5" t="s">
        <v>22</v>
      </c>
      <c r="B14" s="5" t="s">
        <v>23</v>
      </c>
      <c r="C14" s="6"/>
      <c r="D14" s="6"/>
      <c r="E14" s="6">
        <v>254.45</v>
      </c>
      <c r="F14" s="6"/>
      <c r="G14" s="6"/>
      <c r="H14" s="6"/>
    </row>
    <row r="15" spans="1:8" ht="15.75">
      <c r="A15" s="1"/>
      <c r="B15" s="1" t="s">
        <v>24</v>
      </c>
      <c r="C15" s="9">
        <f t="shared" ref="C15:H15" si="1">SUM(C8:C14)</f>
        <v>1500</v>
      </c>
      <c r="D15" s="9">
        <f t="shared" si="1"/>
        <v>0</v>
      </c>
      <c r="E15" s="9">
        <f t="shared" si="1"/>
        <v>1611.59</v>
      </c>
      <c r="F15" s="9">
        <f t="shared" si="1"/>
        <v>0</v>
      </c>
      <c r="G15" s="9">
        <f t="shared" si="1"/>
        <v>1885</v>
      </c>
      <c r="H15" s="9">
        <f t="shared" si="1"/>
        <v>0</v>
      </c>
    </row>
    <row r="16" spans="1:8" ht="15.75">
      <c r="A16" s="10"/>
      <c r="B16" s="10"/>
      <c r="C16" s="11"/>
      <c r="D16" s="11"/>
      <c r="E16" s="11"/>
      <c r="F16" s="11"/>
      <c r="G16" s="11"/>
      <c r="H16" s="11"/>
    </row>
    <row r="17" spans="1:10" ht="15.75">
      <c r="A17" s="3" t="s">
        <v>25</v>
      </c>
      <c r="B17" s="3" t="s">
        <v>26</v>
      </c>
      <c r="C17" s="4"/>
      <c r="D17" s="4">
        <v>9740</v>
      </c>
      <c r="E17" s="4"/>
      <c r="F17" s="4">
        <v>9955</v>
      </c>
      <c r="G17" s="4"/>
      <c r="H17" s="4">
        <v>9980</v>
      </c>
    </row>
    <row r="18" spans="1:10" ht="15.75">
      <c r="A18" s="5" t="s">
        <v>27</v>
      </c>
      <c r="B18" s="5" t="s">
        <v>28</v>
      </c>
      <c r="C18" s="6"/>
      <c r="D18" s="6">
        <v>60</v>
      </c>
      <c r="E18" s="6"/>
      <c r="F18" s="6">
        <v>85</v>
      </c>
      <c r="G18" s="6"/>
      <c r="H18" s="6">
        <v>60</v>
      </c>
    </row>
    <row r="19" spans="1:10" ht="15.75">
      <c r="A19" s="5" t="s">
        <v>29</v>
      </c>
      <c r="B19" s="5" t="s">
        <v>30</v>
      </c>
      <c r="C19" s="6"/>
      <c r="D19" s="6"/>
      <c r="E19" s="6"/>
      <c r="F19" s="6">
        <v>785</v>
      </c>
      <c r="G19" s="6"/>
      <c r="H19" s="6"/>
      <c r="J19" t="s">
        <v>90</v>
      </c>
    </row>
    <row r="20" spans="1:10" ht="15.75">
      <c r="A20" s="1"/>
      <c r="B20" s="1" t="s">
        <v>31</v>
      </c>
      <c r="C20" s="9">
        <f t="shared" ref="C20:H20" si="2">SUM(C17:C19)</f>
        <v>0</v>
      </c>
      <c r="D20" s="9">
        <f t="shared" si="2"/>
        <v>9800</v>
      </c>
      <c r="E20" s="9">
        <f t="shared" si="2"/>
        <v>0</v>
      </c>
      <c r="F20" s="9">
        <f t="shared" si="2"/>
        <v>10825</v>
      </c>
      <c r="G20" s="9">
        <f t="shared" si="2"/>
        <v>0</v>
      </c>
      <c r="H20" s="9">
        <f t="shared" si="2"/>
        <v>10040</v>
      </c>
    </row>
    <row r="21" spans="1:10" ht="15.75">
      <c r="A21" s="10"/>
      <c r="B21" s="10"/>
      <c r="C21" s="11"/>
      <c r="D21" s="11"/>
      <c r="E21" s="11"/>
      <c r="F21" s="11"/>
      <c r="G21" s="11"/>
      <c r="H21" s="11"/>
    </row>
    <row r="22" spans="1:10" ht="15.75">
      <c r="A22" s="3" t="s">
        <v>32</v>
      </c>
      <c r="B22" s="3" t="s">
        <v>33</v>
      </c>
      <c r="C22" s="4"/>
      <c r="D22" s="4"/>
      <c r="E22" s="4"/>
      <c r="F22" s="4">
        <v>1333.33</v>
      </c>
      <c r="G22" s="4"/>
      <c r="H22" s="4"/>
    </row>
    <row r="23" spans="1:10" ht="15.75">
      <c r="A23" s="5" t="s">
        <v>34</v>
      </c>
      <c r="B23" s="5" t="s">
        <v>35</v>
      </c>
      <c r="C23" s="6"/>
      <c r="D23" s="6">
        <v>1560</v>
      </c>
      <c r="E23" s="6"/>
      <c r="F23" s="6">
        <v>1560</v>
      </c>
      <c r="G23" s="6"/>
      <c r="H23" s="6">
        <v>1560</v>
      </c>
    </row>
    <row r="24" spans="1:10" ht="15.75">
      <c r="A24" s="5" t="s">
        <v>36</v>
      </c>
      <c r="B24" s="5" t="s">
        <v>37</v>
      </c>
      <c r="C24" s="6">
        <v>75</v>
      </c>
      <c r="D24" s="6"/>
      <c r="E24" s="6">
        <v>72.5</v>
      </c>
      <c r="F24" s="6"/>
      <c r="G24" s="6">
        <v>75</v>
      </c>
      <c r="H24" s="6"/>
    </row>
    <row r="25" spans="1:10" ht="15.75">
      <c r="A25" s="5"/>
      <c r="B25" s="5" t="s">
        <v>94</v>
      </c>
      <c r="C25" s="6"/>
      <c r="D25" s="6">
        <v>2775.3</v>
      </c>
      <c r="E25" s="6"/>
      <c r="F25" s="6"/>
      <c r="G25" s="6"/>
      <c r="H25" s="6">
        <v>809</v>
      </c>
    </row>
    <row r="26" spans="1:10" ht="15.75">
      <c r="A26" s="5" t="s">
        <v>38</v>
      </c>
      <c r="B26" s="5" t="s">
        <v>39</v>
      </c>
      <c r="C26" s="6"/>
      <c r="D26" s="6">
        <v>4.7</v>
      </c>
      <c r="E26" s="6"/>
      <c r="F26" s="6">
        <v>4.7</v>
      </c>
      <c r="G26" s="6"/>
      <c r="H26" s="6">
        <v>200</v>
      </c>
    </row>
    <row r="27" spans="1:10" ht="15.75">
      <c r="A27" s="1"/>
      <c r="B27" s="1" t="s">
        <v>40</v>
      </c>
      <c r="C27" s="9">
        <f t="shared" ref="C27:H27" si="3">SUM(C22:C26)</f>
        <v>75</v>
      </c>
      <c r="D27" s="9">
        <f t="shared" si="3"/>
        <v>4340</v>
      </c>
      <c r="E27" s="9">
        <f t="shared" si="3"/>
        <v>72.5</v>
      </c>
      <c r="F27" s="9">
        <f t="shared" si="3"/>
        <v>2898.0299999999997</v>
      </c>
      <c r="G27" s="9">
        <f t="shared" si="3"/>
        <v>75</v>
      </c>
      <c r="H27" s="9">
        <f t="shared" si="3"/>
        <v>2569</v>
      </c>
    </row>
    <row r="28" spans="1:10" ht="15.75">
      <c r="A28" s="10"/>
      <c r="B28" s="10"/>
      <c r="C28" s="11"/>
      <c r="D28" s="11"/>
      <c r="E28" s="11"/>
      <c r="F28" s="11"/>
      <c r="G28" s="11"/>
      <c r="H28" s="11"/>
    </row>
    <row r="29" spans="1:10" ht="15.75">
      <c r="A29" s="3" t="s">
        <v>41</v>
      </c>
      <c r="B29" s="3" t="s">
        <v>42</v>
      </c>
      <c r="C29" s="4">
        <v>3500</v>
      </c>
      <c r="D29" s="4"/>
      <c r="E29" s="4">
        <v>3409.68</v>
      </c>
      <c r="F29" s="4"/>
      <c r="G29" s="4">
        <v>3500</v>
      </c>
      <c r="H29" s="4"/>
    </row>
    <row r="30" spans="1:10" ht="15.75">
      <c r="A30" s="5" t="s">
        <v>43</v>
      </c>
      <c r="B30" s="5" t="s">
        <v>44</v>
      </c>
      <c r="C30" s="6">
        <v>800</v>
      </c>
      <c r="D30" s="6"/>
      <c r="E30" s="6">
        <v>129.87</v>
      </c>
      <c r="F30" s="6"/>
      <c r="G30" s="6">
        <v>150</v>
      </c>
      <c r="H30" s="6"/>
    </row>
    <row r="31" spans="1:10" ht="15.75">
      <c r="A31" s="5" t="s">
        <v>45</v>
      </c>
      <c r="B31" s="5" t="s">
        <v>46</v>
      </c>
      <c r="C31" s="6">
        <v>650</v>
      </c>
      <c r="D31" s="6"/>
      <c r="E31" s="6">
        <v>323.08999999999997</v>
      </c>
      <c r="F31" s="6"/>
      <c r="G31" s="6">
        <v>480</v>
      </c>
      <c r="H31" s="6"/>
    </row>
    <row r="32" spans="1:10" ht="15.75">
      <c r="A32" s="5">
        <v>4060</v>
      </c>
      <c r="B32" s="5" t="s">
        <v>98</v>
      </c>
      <c r="C32" s="6">
        <v>150</v>
      </c>
      <c r="D32" s="6"/>
      <c r="E32" s="6"/>
      <c r="F32" s="6"/>
      <c r="G32" s="6">
        <v>150</v>
      </c>
      <c r="H32" s="6"/>
    </row>
    <row r="33" spans="1:8" ht="14.25" customHeight="1">
      <c r="A33" s="1"/>
      <c r="B33" s="1" t="s">
        <v>47</v>
      </c>
      <c r="C33" s="9">
        <f t="shared" ref="C33:H33" si="4">SUM(C29:C32)</f>
        <v>5100</v>
      </c>
      <c r="D33" s="9">
        <f t="shared" si="4"/>
        <v>0</v>
      </c>
      <c r="E33" s="9">
        <f t="shared" si="4"/>
        <v>3862.64</v>
      </c>
      <c r="F33" s="9">
        <f t="shared" si="4"/>
        <v>0</v>
      </c>
      <c r="G33" s="9">
        <f t="shared" si="4"/>
        <v>4280</v>
      </c>
      <c r="H33" s="9">
        <f t="shared" si="4"/>
        <v>0</v>
      </c>
    </row>
    <row r="34" spans="1:8" ht="14.25" customHeight="1">
      <c r="A34" s="10"/>
      <c r="B34" s="10"/>
      <c r="C34" s="11"/>
      <c r="D34" s="11"/>
      <c r="E34" s="11"/>
      <c r="F34" s="11"/>
      <c r="G34" s="11"/>
      <c r="H34" s="11"/>
    </row>
    <row r="35" spans="1:8" ht="15.75">
      <c r="A35" s="3" t="s">
        <v>48</v>
      </c>
      <c r="B35" s="3" t="s">
        <v>49</v>
      </c>
      <c r="C35" s="4">
        <v>135</v>
      </c>
      <c r="D35" s="4"/>
      <c r="E35" s="4">
        <v>125.7</v>
      </c>
      <c r="F35" s="4"/>
      <c r="G35" s="4">
        <v>135</v>
      </c>
      <c r="H35" s="4"/>
    </row>
    <row r="36" spans="1:8" ht="15.75">
      <c r="A36" s="5" t="s">
        <v>50</v>
      </c>
      <c r="B36" s="5" t="s">
        <v>51</v>
      </c>
      <c r="C36" s="6">
        <v>1150</v>
      </c>
      <c r="D36" s="6"/>
      <c r="E36" s="6">
        <v>153.25</v>
      </c>
      <c r="F36" s="6"/>
      <c r="G36" s="6">
        <v>1150</v>
      </c>
      <c r="H36" s="6"/>
    </row>
    <row r="37" spans="1:8" ht="15.75">
      <c r="A37" s="1"/>
      <c r="B37" s="1" t="s">
        <v>52</v>
      </c>
      <c r="C37" s="9">
        <f t="shared" ref="C37:H37" si="5">SUM(C35:C36)</f>
        <v>1285</v>
      </c>
      <c r="D37" s="9">
        <f t="shared" si="5"/>
        <v>0</v>
      </c>
      <c r="E37" s="9">
        <f t="shared" si="5"/>
        <v>278.95</v>
      </c>
      <c r="F37" s="9">
        <f t="shared" si="5"/>
        <v>0</v>
      </c>
      <c r="G37" s="9">
        <f t="shared" si="5"/>
        <v>1285</v>
      </c>
      <c r="H37" s="9">
        <f t="shared" si="5"/>
        <v>0</v>
      </c>
    </row>
    <row r="38" spans="1:8" ht="15.75">
      <c r="A38" s="10"/>
      <c r="B38" s="10"/>
      <c r="C38" s="11"/>
      <c r="D38" s="11"/>
      <c r="E38" s="11"/>
      <c r="F38" s="11"/>
      <c r="G38" s="11"/>
      <c r="H38" s="11"/>
    </row>
    <row r="39" spans="1:8" ht="15.75">
      <c r="A39" s="3" t="s">
        <v>53</v>
      </c>
      <c r="B39" s="3" t="s">
        <v>54</v>
      </c>
      <c r="C39" s="4"/>
      <c r="D39" s="4">
        <v>200</v>
      </c>
      <c r="E39" s="4"/>
      <c r="F39" s="4">
        <v>77.25</v>
      </c>
      <c r="G39" s="4"/>
      <c r="H39" s="4">
        <v>100</v>
      </c>
    </row>
    <row r="40" spans="1:8" ht="15.75">
      <c r="A40" s="5">
        <v>4190</v>
      </c>
      <c r="B40" s="5" t="s">
        <v>95</v>
      </c>
      <c r="C40" s="6">
        <v>230</v>
      </c>
      <c r="D40" s="6"/>
      <c r="E40" s="6"/>
      <c r="F40" s="6"/>
      <c r="G40" s="6">
        <v>300</v>
      </c>
      <c r="H40" s="6"/>
    </row>
    <row r="41" spans="1:8" ht="15.75">
      <c r="A41" s="5" t="s">
        <v>55</v>
      </c>
      <c r="B41" s="5" t="s">
        <v>56</v>
      </c>
      <c r="C41" s="6">
        <v>300</v>
      </c>
      <c r="D41" s="6"/>
      <c r="E41" s="6">
        <v>143.01</v>
      </c>
      <c r="F41" s="6"/>
      <c r="G41" s="6">
        <v>150</v>
      </c>
      <c r="H41" s="6"/>
    </row>
    <row r="42" spans="1:8" ht="15.75">
      <c r="A42" s="5">
        <v>4210</v>
      </c>
      <c r="B42" s="5" t="s">
        <v>96</v>
      </c>
      <c r="C42" s="6">
        <v>200</v>
      </c>
      <c r="D42" s="6"/>
      <c r="E42" s="6"/>
      <c r="F42" s="6"/>
      <c r="G42" s="6">
        <v>200</v>
      </c>
      <c r="H42" s="6"/>
    </row>
    <row r="43" spans="1:8" ht="15.75">
      <c r="A43" s="5" t="s">
        <v>57</v>
      </c>
      <c r="B43" s="5" t="s">
        <v>58</v>
      </c>
      <c r="C43" s="6">
        <v>100</v>
      </c>
      <c r="D43" s="6"/>
      <c r="E43" s="6"/>
      <c r="F43" s="6">
        <v>5</v>
      </c>
      <c r="G43" s="6">
        <v>100</v>
      </c>
      <c r="H43" s="6"/>
    </row>
    <row r="44" spans="1:8" ht="15.75">
      <c r="A44" s="1"/>
      <c r="B44" s="1" t="s">
        <v>59</v>
      </c>
      <c r="C44" s="9">
        <f t="shared" ref="C44:H44" si="6">SUM(C39:C43)</f>
        <v>830</v>
      </c>
      <c r="D44" s="9">
        <f t="shared" si="6"/>
        <v>200</v>
      </c>
      <c r="E44" s="9">
        <f t="shared" si="6"/>
        <v>143.01</v>
      </c>
      <c r="F44" s="9">
        <f t="shared" si="6"/>
        <v>82.25</v>
      </c>
      <c r="G44" s="9">
        <f t="shared" si="6"/>
        <v>750</v>
      </c>
      <c r="H44" s="9">
        <f t="shared" si="6"/>
        <v>100</v>
      </c>
    </row>
    <row r="45" spans="1:8" ht="15.75">
      <c r="A45" s="10"/>
      <c r="B45" s="10"/>
      <c r="C45" s="11"/>
      <c r="D45" s="11"/>
      <c r="E45" s="11"/>
      <c r="F45" s="11"/>
      <c r="G45" s="11"/>
      <c r="H45" s="11"/>
    </row>
    <row r="46" spans="1:8" ht="15.75">
      <c r="A46" s="3">
        <v>4100</v>
      </c>
      <c r="B46" s="3" t="s">
        <v>99</v>
      </c>
      <c r="C46" s="4"/>
      <c r="D46" s="4">
        <v>500</v>
      </c>
      <c r="E46" s="4"/>
      <c r="F46" s="4"/>
      <c r="G46" s="4"/>
      <c r="H46" s="4">
        <v>500</v>
      </c>
    </row>
    <row r="47" spans="1:8" ht="15.75">
      <c r="A47" s="3">
        <v>4300</v>
      </c>
      <c r="B47" s="3" t="s">
        <v>100</v>
      </c>
      <c r="C47" s="4">
        <v>500</v>
      </c>
      <c r="D47" s="4"/>
      <c r="E47" s="4"/>
      <c r="F47" s="4"/>
      <c r="G47" s="4">
        <v>500</v>
      </c>
      <c r="H47" s="4"/>
    </row>
    <row r="48" spans="1:8" ht="15.75">
      <c r="A48" s="1"/>
      <c r="B48" s="1" t="s">
        <v>101</v>
      </c>
      <c r="C48" s="9">
        <f t="shared" ref="C48" si="7">SUM(C46:C47)</f>
        <v>500</v>
      </c>
      <c r="D48" s="9">
        <f t="shared" ref="D48" si="8">SUM(D46:D47)</f>
        <v>500</v>
      </c>
      <c r="E48" s="9">
        <f>SUM(E46:E47)</f>
        <v>0</v>
      </c>
      <c r="F48" s="9">
        <f t="shared" ref="F48" si="9">SUM(F46:F47)</f>
        <v>0</v>
      </c>
      <c r="G48" s="9">
        <f t="shared" ref="G48" si="10">SUM(G46:G47)</f>
        <v>500</v>
      </c>
      <c r="H48" s="9">
        <f t="shared" ref="H48" si="11">SUM(H46:H47)</f>
        <v>500</v>
      </c>
    </row>
    <row r="49" spans="1:8" ht="15.75">
      <c r="A49" s="10"/>
      <c r="B49" s="10"/>
      <c r="C49" s="11"/>
      <c r="D49" s="11"/>
      <c r="E49" s="11"/>
      <c r="F49" s="11"/>
      <c r="G49" s="11"/>
      <c r="H49" s="11"/>
    </row>
    <row r="50" spans="1:8" ht="15.75">
      <c r="A50" s="3" t="s">
        <v>60</v>
      </c>
      <c r="B50" s="3" t="s">
        <v>61</v>
      </c>
      <c r="C50" s="4"/>
      <c r="D50" s="4"/>
      <c r="E50" s="4">
        <v>665.41</v>
      </c>
      <c r="F50" s="4"/>
      <c r="G50" s="4">
        <v>334</v>
      </c>
      <c r="H50" s="4"/>
    </row>
    <row r="51" spans="1:8" ht="15.75">
      <c r="A51" s="1"/>
      <c r="B51" s="1" t="s">
        <v>62</v>
      </c>
      <c r="C51" s="9">
        <f t="shared" ref="C51:H51" si="12">SUM(C50:C50)</f>
        <v>0</v>
      </c>
      <c r="D51" s="9">
        <f t="shared" si="12"/>
        <v>0</v>
      </c>
      <c r="E51" s="9">
        <f t="shared" si="12"/>
        <v>665.41</v>
      </c>
      <c r="F51" s="9">
        <f t="shared" si="12"/>
        <v>0</v>
      </c>
      <c r="G51" s="9">
        <f t="shared" si="12"/>
        <v>334</v>
      </c>
      <c r="H51" s="9">
        <f t="shared" si="12"/>
        <v>0</v>
      </c>
    </row>
    <row r="52" spans="1:8" ht="15.75">
      <c r="A52" s="10"/>
      <c r="B52" s="10"/>
      <c r="C52" s="11"/>
      <c r="D52" s="11"/>
      <c r="E52" s="11"/>
      <c r="F52" s="11"/>
      <c r="G52" s="11"/>
      <c r="H52" s="11"/>
    </row>
    <row r="53" spans="1:8" ht="15.75">
      <c r="A53" s="3" t="s">
        <v>63</v>
      </c>
      <c r="B53" s="3" t="s">
        <v>64</v>
      </c>
      <c r="C53" s="4">
        <v>50</v>
      </c>
      <c r="D53" s="4"/>
      <c r="E53" s="4">
        <v>35</v>
      </c>
      <c r="F53" s="4"/>
      <c r="G53" s="4">
        <v>50</v>
      </c>
      <c r="H53" s="4"/>
    </row>
    <row r="54" spans="1:8" ht="15.75">
      <c r="A54" s="5" t="s">
        <v>65</v>
      </c>
      <c r="B54" s="5" t="s">
        <v>66</v>
      </c>
      <c r="C54" s="6">
        <v>150</v>
      </c>
      <c r="D54" s="6"/>
      <c r="E54" s="6">
        <v>320.64999999999998</v>
      </c>
      <c r="F54" s="6"/>
      <c r="G54" s="6">
        <v>150</v>
      </c>
      <c r="H54" s="6"/>
    </row>
    <row r="55" spans="1:8" ht="15.75">
      <c r="A55" s="1"/>
      <c r="B55" s="1" t="s">
        <v>67</v>
      </c>
      <c r="C55" s="9">
        <f t="shared" ref="C55:H55" si="13">SUM(C53:C54)</f>
        <v>200</v>
      </c>
      <c r="D55" s="9">
        <f t="shared" si="13"/>
        <v>0</v>
      </c>
      <c r="E55" s="9">
        <f t="shared" si="13"/>
        <v>355.65</v>
      </c>
      <c r="F55" s="9">
        <f t="shared" si="13"/>
        <v>0</v>
      </c>
      <c r="G55" s="9">
        <f t="shared" si="13"/>
        <v>200</v>
      </c>
      <c r="H55" s="9">
        <f t="shared" si="13"/>
        <v>0</v>
      </c>
    </row>
    <row r="56" spans="1:8" ht="15.75">
      <c r="A56" s="10"/>
      <c r="B56" s="10"/>
      <c r="C56" s="12"/>
      <c r="D56" s="13"/>
      <c r="E56" s="12"/>
      <c r="F56" s="13"/>
      <c r="G56" s="12"/>
      <c r="H56" s="13"/>
    </row>
    <row r="57" spans="1:8" ht="15.75">
      <c r="A57" s="3" t="s">
        <v>68</v>
      </c>
      <c r="B57" s="3" t="s">
        <v>69</v>
      </c>
      <c r="C57" s="4">
        <v>200</v>
      </c>
      <c r="D57" s="4"/>
      <c r="E57" s="4">
        <v>107.95</v>
      </c>
      <c r="F57" s="4"/>
      <c r="G57" s="4">
        <v>150</v>
      </c>
      <c r="H57" s="4"/>
    </row>
    <row r="58" spans="1:8" ht="15.75">
      <c r="A58" s="1"/>
      <c r="B58" s="1" t="s">
        <v>70</v>
      </c>
      <c r="C58" s="9">
        <f t="shared" ref="C58:H58" si="14">SUM(C57)</f>
        <v>200</v>
      </c>
      <c r="D58" s="9">
        <f t="shared" si="14"/>
        <v>0</v>
      </c>
      <c r="E58" s="9">
        <f t="shared" si="14"/>
        <v>107.95</v>
      </c>
      <c r="F58" s="9">
        <f t="shared" si="14"/>
        <v>0</v>
      </c>
      <c r="G58" s="9">
        <f t="shared" si="14"/>
        <v>150</v>
      </c>
      <c r="H58" s="9">
        <f t="shared" si="14"/>
        <v>0</v>
      </c>
    </row>
    <row r="59" spans="1:8" ht="15.75">
      <c r="A59" s="10"/>
      <c r="B59" s="10"/>
      <c r="C59" s="11"/>
      <c r="D59" s="11"/>
      <c r="E59" s="11"/>
      <c r="F59" s="11"/>
      <c r="G59" s="11"/>
      <c r="H59" s="11"/>
    </row>
    <row r="60" spans="1:8" ht="15.75">
      <c r="A60" s="3" t="s">
        <v>71</v>
      </c>
      <c r="B60" s="3" t="s">
        <v>72</v>
      </c>
      <c r="C60" s="4">
        <v>2750</v>
      </c>
      <c r="D60" s="4"/>
      <c r="E60" s="4">
        <v>2496.1</v>
      </c>
      <c r="F60" s="4"/>
      <c r="G60" s="4">
        <v>2750</v>
      </c>
      <c r="H60" s="4"/>
    </row>
    <row r="61" spans="1:8" ht="15.75">
      <c r="A61" s="5" t="s">
        <v>73</v>
      </c>
      <c r="B61" s="5" t="s">
        <v>74</v>
      </c>
      <c r="C61" s="6">
        <v>500</v>
      </c>
      <c r="D61" s="6"/>
      <c r="E61" s="6">
        <v>419.92</v>
      </c>
      <c r="F61" s="6"/>
      <c r="G61" s="6">
        <v>500</v>
      </c>
      <c r="H61" s="6"/>
    </row>
    <row r="62" spans="1:8" ht="15.75">
      <c r="A62" s="5">
        <v>4180</v>
      </c>
      <c r="B62" s="5" t="s">
        <v>97</v>
      </c>
      <c r="C62" s="6">
        <v>200</v>
      </c>
      <c r="D62" s="6"/>
      <c r="E62" s="6"/>
      <c r="F62" s="6"/>
      <c r="G62" s="6">
        <v>200</v>
      </c>
      <c r="H62" s="6"/>
    </row>
    <row r="63" spans="1:8" ht="15.75">
      <c r="A63" s="1"/>
      <c r="B63" s="1" t="s">
        <v>75</v>
      </c>
      <c r="C63" s="9">
        <f>SUM(C60:C62)</f>
        <v>3450</v>
      </c>
      <c r="D63" s="9">
        <f>SUM(D60:D61)</f>
        <v>0</v>
      </c>
      <c r="E63" s="9">
        <f>SUM(E60:E62)</f>
        <v>2916.02</v>
      </c>
      <c r="F63" s="9">
        <f>SUM(F60:F61)</f>
        <v>0</v>
      </c>
      <c r="G63" s="9">
        <f>SUM(G60:G62)</f>
        <v>3450</v>
      </c>
      <c r="H63" s="9">
        <f>SUM(H60:H61)</f>
        <v>0</v>
      </c>
    </row>
    <row r="64" spans="1:8" ht="15.75">
      <c r="A64" s="10"/>
      <c r="B64" s="10"/>
      <c r="C64" s="11"/>
      <c r="D64" s="11"/>
      <c r="E64" s="11"/>
      <c r="F64" s="11"/>
      <c r="G64" s="11"/>
      <c r="H64" s="11"/>
    </row>
    <row r="65" spans="1:8" ht="15.75">
      <c r="A65" s="3" t="s">
        <v>76</v>
      </c>
      <c r="B65" s="3" t="s">
        <v>77</v>
      </c>
      <c r="C65" s="4">
        <v>150</v>
      </c>
      <c r="D65" s="4"/>
      <c r="E65" s="4">
        <v>209.1</v>
      </c>
      <c r="F65" s="4"/>
      <c r="G65" s="4">
        <v>200</v>
      </c>
      <c r="H65" s="4"/>
    </row>
    <row r="66" spans="1:8" ht="15.75">
      <c r="A66" s="5" t="s">
        <v>78</v>
      </c>
      <c r="B66" s="5" t="s">
        <v>79</v>
      </c>
      <c r="C66" s="6">
        <v>150</v>
      </c>
      <c r="D66" s="6"/>
      <c r="E66" s="6">
        <v>218.95</v>
      </c>
      <c r="F66" s="6"/>
      <c r="G66" s="6">
        <v>200</v>
      </c>
      <c r="H66" s="6"/>
    </row>
    <row r="67" spans="1:8" ht="15.75">
      <c r="A67" s="5" t="s">
        <v>80</v>
      </c>
      <c r="B67" s="5" t="s">
        <v>81</v>
      </c>
      <c r="C67" s="6">
        <v>25</v>
      </c>
      <c r="D67" s="6"/>
      <c r="E67" s="6">
        <v>600</v>
      </c>
      <c r="F67" s="6"/>
      <c r="G67" s="6">
        <v>25</v>
      </c>
      <c r="H67" s="6"/>
    </row>
    <row r="68" spans="1:8" ht="15.75">
      <c r="A68" s="1"/>
      <c r="B68" s="1" t="s">
        <v>82</v>
      </c>
      <c r="C68" s="9">
        <f>SUM(C65:C67)</f>
        <v>325</v>
      </c>
      <c r="D68" s="9">
        <f>SUM(D65:D67)</f>
        <v>0</v>
      </c>
      <c r="E68" s="9">
        <f>SUM(E65:E67)</f>
        <v>1028.05</v>
      </c>
      <c r="F68" s="9">
        <f t="shared" ref="F68" si="15">SUM(F65:F67)</f>
        <v>0</v>
      </c>
      <c r="G68" s="9">
        <f>SUM(G65:G67)</f>
        <v>425</v>
      </c>
      <c r="H68" s="9">
        <f>SUM(H65:H67)</f>
        <v>0</v>
      </c>
    </row>
    <row r="69" spans="1:8" ht="15.75">
      <c r="A69" s="10"/>
      <c r="B69" s="10"/>
      <c r="C69" s="11"/>
      <c r="D69" s="11"/>
      <c r="E69" s="11"/>
      <c r="F69" s="11"/>
      <c r="G69" s="11"/>
      <c r="H69" s="11"/>
    </row>
    <row r="70" spans="1:8" ht="15.75">
      <c r="A70" s="3" t="s">
        <v>83</v>
      </c>
      <c r="B70" s="3" t="s">
        <v>84</v>
      </c>
      <c r="C70" s="4"/>
      <c r="D70" s="4">
        <v>125</v>
      </c>
      <c r="E70" s="4"/>
      <c r="F70" s="4">
        <v>151.07</v>
      </c>
      <c r="G70" s="4"/>
      <c r="H70" s="4">
        <v>125</v>
      </c>
    </row>
    <row r="71" spans="1:8" ht="15.75">
      <c r="A71" s="1"/>
      <c r="B71" s="1" t="s">
        <v>85</v>
      </c>
      <c r="C71" s="9">
        <f t="shared" ref="C71:H71" si="16">SUM(C70)</f>
        <v>0</v>
      </c>
      <c r="D71" s="9">
        <f t="shared" si="16"/>
        <v>125</v>
      </c>
      <c r="E71" s="9">
        <f t="shared" si="16"/>
        <v>0</v>
      </c>
      <c r="F71" s="9">
        <f t="shared" si="16"/>
        <v>151.07</v>
      </c>
      <c r="G71" s="9">
        <f t="shared" si="16"/>
        <v>0</v>
      </c>
      <c r="H71" s="9">
        <f t="shared" si="16"/>
        <v>125</v>
      </c>
    </row>
    <row r="72" spans="1:8" ht="15.75">
      <c r="A72" s="10"/>
      <c r="B72" s="10"/>
      <c r="C72" s="11"/>
      <c r="D72" s="11"/>
      <c r="E72" s="11"/>
      <c r="F72" s="11"/>
      <c r="G72" s="11"/>
      <c r="H72" s="11"/>
    </row>
    <row r="73" spans="1:8" ht="15.75">
      <c r="A73" s="1"/>
      <c r="B73" s="1" t="s">
        <v>86</v>
      </c>
      <c r="C73" s="9">
        <f>C6+C15+C20+C27+C33+C37+C44+C48+C51+C55+C58+C63+C68+C71</f>
        <v>14965</v>
      </c>
      <c r="D73" s="9">
        <f>D6+D15+D20+D27+D33+D37+D44+D48+D51+D55+D58+D63+D68+D71</f>
        <v>14965</v>
      </c>
      <c r="E73" s="9">
        <f>E6+E15+E20+E27+E33+E37+E44+E48+E51+E55+E58+E63+E68+E71</f>
        <v>13251.18</v>
      </c>
      <c r="F73" s="9">
        <f t="shared" ref="F73" si="17">F6+F15+F20+F27+F33+F37+F44+F48+F51+F55+F58+F63+F68+F71</f>
        <v>13956.349999999999</v>
      </c>
      <c r="G73" s="9">
        <f>G6+G15+G20+G27+G33+G37+G44+G48+G51+G55+G58+G63+G68+G71</f>
        <v>13334</v>
      </c>
      <c r="H73" s="9">
        <f>H6+H15+H20+H27+H33+H37+H44+H48+H51+H55+H58+H63+H68+H71</f>
        <v>13334</v>
      </c>
    </row>
    <row r="74" spans="1:8" ht="15.75">
      <c r="A74" s="14" t="s">
        <v>87</v>
      </c>
      <c r="B74" s="14" t="s">
        <v>88</v>
      </c>
      <c r="C74" s="15"/>
      <c r="D74" s="15">
        <f>D73-C73</f>
        <v>0</v>
      </c>
      <c r="E74" s="15"/>
      <c r="F74" s="15">
        <f>F73-E73</f>
        <v>705.16999999999825</v>
      </c>
      <c r="G74" s="15"/>
      <c r="H74" s="15">
        <f>H73-G73</f>
        <v>0</v>
      </c>
    </row>
    <row r="75" spans="1:8" ht="15.75">
      <c r="A75" s="1"/>
      <c r="B75" s="1" t="s">
        <v>89</v>
      </c>
      <c r="C75" s="9">
        <f t="shared" ref="C75:H75" si="18">C74</f>
        <v>0</v>
      </c>
      <c r="D75" s="9">
        <f t="shared" si="18"/>
        <v>0</v>
      </c>
      <c r="E75" s="9">
        <f t="shared" si="18"/>
        <v>0</v>
      </c>
      <c r="F75" s="9">
        <f t="shared" si="18"/>
        <v>705.16999999999825</v>
      </c>
      <c r="G75" s="9">
        <f t="shared" si="18"/>
        <v>0</v>
      </c>
      <c r="H75" s="9">
        <f t="shared" si="18"/>
        <v>0</v>
      </c>
    </row>
  </sheetData>
  <mergeCells count="4">
    <mergeCell ref="G1:H1"/>
    <mergeCell ref="C1:D1"/>
    <mergeCell ref="A1:B1"/>
    <mergeCell ref="E1:F1"/>
  </mergeCells>
  <pageMargins left="0.25" right="0.25" top="0.75" bottom="0.75" header="0.3" footer="0.3"/>
  <pageSetup paperSize="9" scale="6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A. Baar</cp:lastModifiedBy>
  <cp:lastPrinted>2024-03-06T08:43:55Z</cp:lastPrinted>
  <dcterms:created xsi:type="dcterms:W3CDTF">2024-01-12T09:27:34Z</dcterms:created>
  <dcterms:modified xsi:type="dcterms:W3CDTF">2024-03-07T19:02:58Z</dcterms:modified>
</cp:coreProperties>
</file>